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ine Initiative\Communications\Kentucky Equine Survey\2022 KyES\to go on web\"/>
    </mc:Choice>
  </mc:AlternateContent>
  <xr:revisionPtr revIDLastSave="0" documentId="8_{32A25975-F038-4E38-9CD5-C6D9BBF02B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eration expens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N7" i="1"/>
  <c r="O7" i="1" s="1"/>
  <c r="M8" i="1"/>
  <c r="N8" i="1"/>
  <c r="O8" i="1"/>
  <c r="M9" i="1"/>
  <c r="N9" i="1"/>
  <c r="O9" i="1"/>
  <c r="M10" i="1"/>
  <c r="N10" i="1"/>
  <c r="M11" i="1"/>
  <c r="N11" i="1"/>
  <c r="O11" i="1" s="1"/>
  <c r="M12" i="1"/>
  <c r="N12" i="1"/>
  <c r="O12" i="1"/>
  <c r="M13" i="1"/>
  <c r="N13" i="1"/>
  <c r="O13" i="1"/>
  <c r="M14" i="1"/>
  <c r="N14" i="1"/>
  <c r="M15" i="1"/>
  <c r="N15" i="1"/>
  <c r="O15" i="1" s="1"/>
  <c r="M16" i="1"/>
  <c r="N16" i="1"/>
  <c r="O16" i="1"/>
  <c r="M17" i="1"/>
  <c r="N17" i="1"/>
  <c r="O17" i="1"/>
  <c r="M18" i="1"/>
  <c r="N18" i="1"/>
  <c r="M19" i="1"/>
  <c r="N19" i="1"/>
  <c r="O19" i="1" s="1"/>
  <c r="M20" i="1"/>
  <c r="N20" i="1"/>
  <c r="O20" i="1"/>
  <c r="M21" i="1"/>
  <c r="N21" i="1"/>
  <c r="O21" i="1"/>
  <c r="M22" i="1"/>
  <c r="N22" i="1"/>
  <c r="N6" i="1"/>
  <c r="M6" i="1"/>
  <c r="O6" i="1" l="1"/>
  <c r="O22" i="1"/>
  <c r="O18" i="1"/>
  <c r="O14" i="1"/>
  <c r="O10" i="1"/>
</calcChain>
</file>

<file path=xl/sharedStrings.xml><?xml version="1.0" encoding="utf-8"?>
<sst xmlns="http://schemas.openxmlformats.org/spreadsheetml/2006/main" count="40" uniqueCount="34">
  <si>
    <t>2022 Kentucky Equine Survey:</t>
  </si>
  <si>
    <t>State-level equine operation expenses</t>
  </si>
  <si>
    <t>Equine Operation Operating Expenses</t>
  </si>
  <si>
    <t>Operating Expenses, Nominal</t>
  </si>
  <si>
    <t>% Spent in KY</t>
  </si>
  <si>
    <t>Operating Expenses, 2022 dollars</t>
  </si>
  <si>
    <t>Expeditures per horse, 2022 dollars</t>
  </si>
  <si>
    <t>Expenditures per operation, 2022 dollars</t>
  </si>
  <si>
    <t>Survey Year</t>
  </si>
  <si>
    <t>% Prev</t>
  </si>
  <si>
    <t>Bedding</t>
  </si>
  <si>
    <t>Boarding</t>
  </si>
  <si>
    <t>Breeding</t>
  </si>
  <si>
    <t>Farrier</t>
  </si>
  <si>
    <t>Feed</t>
  </si>
  <si>
    <t>Insurance premiums</t>
  </si>
  <si>
    <t>Maintenance/repair</t>
  </si>
  <si>
    <t>Miscellaneous</t>
  </si>
  <si>
    <t>Professional fees</t>
  </si>
  <si>
    <t>Rent/lease</t>
  </si>
  <si>
    <t>Shipping and travel</t>
  </si>
  <si>
    <t>Tack and grooming supplies</t>
  </si>
  <si>
    <t>Taxes paid</t>
  </si>
  <si>
    <t>Training fees</t>
  </si>
  <si>
    <t>Utilities</t>
  </si>
  <si>
    <t>Veterinarian/health fees</t>
  </si>
  <si>
    <t>Total</t>
  </si>
  <si>
    <t>Equine Operation Capital Expenses</t>
  </si>
  <si>
    <t>Capital Expenses, Nominal</t>
  </si>
  <si>
    <t>Capital Expenses, 2022 dollars</t>
  </si>
  <si>
    <t>Purchase of equine</t>
  </si>
  <si>
    <t>Capital improvements</t>
  </si>
  <si>
    <t>Equipment purchases</t>
  </si>
  <si>
    <t>Note: *In the 2012 and 2022 Kentucky Equine Surveys, expenses were reported for the calendar year 2011 and 2021, respectively. Accorindgly, nominal values
represent 2011 and 2021 dollars; in the columns labeled 2022 dollars, all figures have been adjusted for inflation and are presented in 2022 dollars. The Consumer Price Index used to adjust for inflation comes from https://www.minneapolisfed.org/about-us/monetary-policy/inflation-calculator/consumer-price-index-1913-.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</si>
</sst>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44" fontId="0" fillId="0" borderId="0" xfId="0" applyNumberFormat="1"/>
    <xf numFmtId="9" fontId="0" fillId="0" borderId="0" xfId="0" applyNumberFormat="1"/>
    <xf numFmtId="0" fontId="2" fillId="3" borderId="0" xfId="0" applyFont="1" applyFill="1"/>
    <xf numFmtId="0" fontId="3" fillId="4" borderId="6" xfId="0" applyFont="1" applyFill="1" applyBorder="1" applyAlignment="1">
      <alignment horizontal="center"/>
    </xf>
    <xf numFmtId="0" fontId="0" fillId="4" borderId="8" xfId="0" applyFill="1" applyBorder="1"/>
    <xf numFmtId="0" fontId="0" fillId="0" borderId="10" xfId="0" applyBorder="1"/>
    <xf numFmtId="0" fontId="3" fillId="4" borderId="5" xfId="0" applyFon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5" borderId="9" xfId="0" applyFont="1" applyFill="1" applyBorder="1"/>
    <xf numFmtId="164" fontId="3" fillId="5" borderId="5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9" fontId="3" fillId="5" borderId="7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4" fontId="2" fillId="3" borderId="0" xfId="0" applyNumberFormat="1" applyFont="1" applyFill="1"/>
    <xf numFmtId="9" fontId="2" fillId="3" borderId="0" xfId="0" applyNumberFormat="1" applyFont="1" applyFill="1"/>
    <xf numFmtId="0" fontId="0" fillId="5" borderId="0" xfId="0" applyFill="1"/>
    <xf numFmtId="0" fontId="3" fillId="5" borderId="6" xfId="0" applyFont="1" applyFill="1" applyBorder="1" applyAlignment="1">
      <alignment horizontal="center"/>
    </xf>
    <xf numFmtId="44" fontId="0" fillId="0" borderId="1" xfId="0" applyNumberFormat="1" applyBorder="1"/>
    <xf numFmtId="0" fontId="3" fillId="5" borderId="0" xfId="0" applyFont="1" applyFill="1"/>
    <xf numFmtId="0" fontId="0" fillId="5" borderId="8" xfId="0" applyFill="1" applyBorder="1"/>
    <xf numFmtId="0" fontId="0" fillId="5" borderId="10" xfId="0" applyFill="1" applyBorder="1"/>
    <xf numFmtId="44" fontId="3" fillId="5" borderId="6" xfId="0" applyNumberFormat="1" applyFont="1" applyFill="1" applyBorder="1"/>
    <xf numFmtId="9" fontId="3" fillId="5" borderId="7" xfId="0" applyNumberFormat="1" applyFont="1" applyFill="1" applyBorder="1"/>
    <xf numFmtId="164" fontId="3" fillId="5" borderId="5" xfId="0" applyNumberFormat="1" applyFont="1" applyFill="1" applyBorder="1"/>
    <xf numFmtId="164" fontId="3" fillId="5" borderId="6" xfId="0" applyNumberFormat="1" applyFont="1" applyFill="1" applyBorder="1"/>
    <xf numFmtId="164" fontId="0" fillId="0" borderId="11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9" fontId="0" fillId="0" borderId="15" xfId="0" applyNumberFormat="1" applyBorder="1"/>
    <xf numFmtId="9" fontId="0" fillId="0" borderId="12" xfId="1" applyFont="1" applyBorder="1"/>
    <xf numFmtId="9" fontId="0" fillId="0" borderId="15" xfId="1" applyFont="1" applyBorder="1"/>
    <xf numFmtId="0" fontId="0" fillId="3" borderId="0" xfId="0" applyFill="1"/>
    <xf numFmtId="9" fontId="3" fillId="5" borderId="7" xfId="1" applyFont="1" applyFill="1" applyBorder="1"/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/>
    <xf numFmtId="8" fontId="6" fillId="0" borderId="0" xfId="0" applyNumberFormat="1" applyFont="1"/>
    <xf numFmtId="8" fontId="6" fillId="0" borderId="1" xfId="0" applyNumberFormat="1" applyFont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8" fontId="6" fillId="0" borderId="24" xfId="0" applyNumberFormat="1" applyFont="1" applyBorder="1"/>
    <xf numFmtId="8" fontId="6" fillId="0" borderId="26" xfId="0" applyNumberFormat="1" applyFont="1" applyBorder="1"/>
    <xf numFmtId="8" fontId="7" fillId="5" borderId="19" xfId="0" applyNumberFormat="1" applyFont="1" applyFill="1" applyBorder="1"/>
    <xf numFmtId="8" fontId="7" fillId="5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25" xfId="1" applyFont="1" applyFill="1" applyBorder="1" applyAlignment="1">
      <alignment horizontal="center"/>
    </xf>
    <xf numFmtId="9" fontId="0" fillId="0" borderId="27" xfId="1" applyFont="1" applyFill="1" applyBorder="1" applyAlignment="1">
      <alignment horizontal="center"/>
    </xf>
    <xf numFmtId="9" fontId="3" fillId="5" borderId="21" xfId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3" fillId="5" borderId="20" xfId="0" applyNumberFormat="1" applyFont="1" applyFill="1" applyBorder="1" applyAlignment="1">
      <alignment horizontal="center"/>
    </xf>
    <xf numFmtId="8" fontId="6" fillId="0" borderId="28" xfId="0" applyNumberFormat="1" applyFont="1" applyBorder="1"/>
    <xf numFmtId="8" fontId="6" fillId="0" borderId="29" xfId="0" applyNumberFormat="1" applyFont="1" applyBorder="1"/>
    <xf numFmtId="0" fontId="3" fillId="4" borderId="9" xfId="0" applyFont="1" applyFill="1" applyBorder="1" applyAlignment="1">
      <alignment horizontal="right"/>
    </xf>
    <xf numFmtId="0" fontId="3" fillId="5" borderId="22" xfId="0" applyFont="1" applyFill="1" applyBorder="1" applyAlignment="1">
      <alignment horizontal="center"/>
    </xf>
    <xf numFmtId="9" fontId="3" fillId="5" borderId="23" xfId="0" applyNumberFormat="1" applyFont="1" applyFill="1" applyBorder="1" applyAlignment="1">
      <alignment horizontal="center"/>
    </xf>
    <xf numFmtId="9" fontId="0" fillId="0" borderId="25" xfId="0" applyNumberFormat="1" applyBorder="1"/>
    <xf numFmtId="9" fontId="0" fillId="0" borderId="27" xfId="0" applyNumberFormat="1" applyBorder="1"/>
    <xf numFmtId="9" fontId="3" fillId="5" borderId="21" xfId="0" applyNumberFormat="1" applyFont="1" applyFill="1" applyBorder="1"/>
    <xf numFmtId="0" fontId="0" fillId="0" borderId="0" xfId="0" applyAlignment="1">
      <alignment wrapText="1"/>
    </xf>
    <xf numFmtId="0" fontId="5" fillId="2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4" fontId="3" fillId="5" borderId="16" xfId="0" applyNumberFormat="1" applyFont="1" applyFill="1" applyBorder="1" applyAlignment="1">
      <alignment horizontal="center"/>
    </xf>
    <xf numFmtId="44" fontId="3" fillId="5" borderId="17" xfId="0" applyNumberFormat="1" applyFont="1" applyFill="1" applyBorder="1" applyAlignment="1">
      <alignment horizontal="center"/>
    </xf>
    <xf numFmtId="44" fontId="3" fillId="5" borderId="18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H16" sqref="H16"/>
    </sheetView>
  </sheetViews>
  <sheetFormatPr defaultRowHeight="15" x14ac:dyDescent="0.25"/>
  <cols>
    <col min="1" max="1" width="45.85546875" customWidth="1"/>
    <col min="2" max="2" width="13.7109375" bestFit="1" customWidth="1"/>
    <col min="3" max="3" width="15.28515625" bestFit="1" customWidth="1"/>
    <col min="7" max="7" width="18.42578125" customWidth="1"/>
    <col min="8" max="8" width="18" bestFit="1" customWidth="1"/>
    <col min="10" max="10" width="11.42578125" customWidth="1"/>
    <col min="11" max="11" width="10.5703125" bestFit="1" customWidth="1"/>
    <col min="13" max="14" width="13" customWidth="1"/>
    <col min="15" max="15" width="10.140625" customWidth="1"/>
  </cols>
  <sheetData>
    <row r="1" spans="1:15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3"/>
      <c r="N3" s="43"/>
      <c r="O3" s="43"/>
    </row>
    <row r="4" spans="1:15" x14ac:dyDescent="0.25">
      <c r="A4" s="5"/>
      <c r="B4" s="79" t="s">
        <v>3</v>
      </c>
      <c r="C4" s="80"/>
      <c r="D4" s="81"/>
      <c r="E4" s="79" t="s">
        <v>4</v>
      </c>
      <c r="F4" s="80"/>
      <c r="G4" s="82" t="s">
        <v>5</v>
      </c>
      <c r="H4" s="83"/>
      <c r="I4" s="83"/>
      <c r="J4" s="82" t="s">
        <v>6</v>
      </c>
      <c r="K4" s="83"/>
      <c r="L4" s="84"/>
      <c r="M4" s="83" t="s">
        <v>7</v>
      </c>
      <c r="N4" s="83"/>
      <c r="O4" s="84"/>
    </row>
    <row r="5" spans="1:15" x14ac:dyDescent="0.25">
      <c r="A5" s="65" t="s">
        <v>8</v>
      </c>
      <c r="B5" s="7">
        <v>2012</v>
      </c>
      <c r="C5" s="4">
        <v>2022</v>
      </c>
      <c r="D5" s="8" t="s">
        <v>9</v>
      </c>
      <c r="E5" s="7">
        <v>2012</v>
      </c>
      <c r="F5" s="4">
        <v>2022</v>
      </c>
      <c r="G5" s="49">
        <v>2012</v>
      </c>
      <c r="H5" s="4">
        <v>2022</v>
      </c>
      <c r="I5" s="4" t="s">
        <v>9</v>
      </c>
      <c r="J5" s="49">
        <v>2012</v>
      </c>
      <c r="K5" s="4">
        <v>2022</v>
      </c>
      <c r="L5" s="50" t="s">
        <v>9</v>
      </c>
      <c r="M5" s="45">
        <v>2012</v>
      </c>
      <c r="N5" s="45">
        <v>2022</v>
      </c>
      <c r="O5" s="46" t="s">
        <v>9</v>
      </c>
    </row>
    <row r="6" spans="1:15" x14ac:dyDescent="0.25">
      <c r="A6" s="6" t="s">
        <v>10</v>
      </c>
      <c r="B6" s="9">
        <v>21000000</v>
      </c>
      <c r="C6" s="10">
        <v>29000000</v>
      </c>
      <c r="D6" s="11">
        <v>1.3809523809523809</v>
      </c>
      <c r="E6" s="12">
        <v>85</v>
      </c>
      <c r="F6" s="55">
        <v>90</v>
      </c>
      <c r="G6" s="51">
        <v>27489550.91</v>
      </c>
      <c r="H6" s="47">
        <v>31504059.039999999</v>
      </c>
      <c r="I6" s="60">
        <v>1.1460376032331749</v>
      </c>
      <c r="J6" s="51">
        <v>113.41</v>
      </c>
      <c r="K6" s="47">
        <v>150.38</v>
      </c>
      <c r="L6" s="57">
        <v>1.3260120048864994</v>
      </c>
      <c r="M6" s="1">
        <f>G6/35000</f>
        <v>785.41574028571426</v>
      </c>
      <c r="N6" s="1">
        <f>H6/31000</f>
        <v>1016.259969032258</v>
      </c>
      <c r="O6" s="41">
        <f>N6/M6</f>
        <v>1.2939134230523168</v>
      </c>
    </row>
    <row r="7" spans="1:15" x14ac:dyDescent="0.25">
      <c r="A7" s="6" t="s">
        <v>11</v>
      </c>
      <c r="B7" s="9">
        <v>48000000</v>
      </c>
      <c r="C7" s="10">
        <v>62000000</v>
      </c>
      <c r="D7" s="11">
        <v>1.2916666666666667</v>
      </c>
      <c r="E7" s="12">
        <v>80</v>
      </c>
      <c r="F7" s="55">
        <v>86</v>
      </c>
      <c r="G7" s="51">
        <v>62833259.229999997</v>
      </c>
      <c r="H7" s="47">
        <v>67353505.540000007</v>
      </c>
      <c r="I7" s="60">
        <v>1.0719403444034439</v>
      </c>
      <c r="J7" s="51">
        <v>259.20999999999998</v>
      </c>
      <c r="K7" s="47">
        <v>321.5</v>
      </c>
      <c r="L7" s="57">
        <v>1.2402784700878036</v>
      </c>
      <c r="M7" s="1">
        <f t="shared" ref="M7:M22" si="0">G7/35000</f>
        <v>1795.2359779999999</v>
      </c>
      <c r="N7" s="1">
        <f t="shared" ref="N7:N22" si="1">H7/31000</f>
        <v>2172.6937270967742</v>
      </c>
      <c r="O7" s="41">
        <f t="shared" ref="O7:O22" si="2">N7/M7</f>
        <v>1.2102552275702967</v>
      </c>
    </row>
    <row r="8" spans="1:15" x14ac:dyDescent="0.25">
      <c r="A8" s="6" t="s">
        <v>12</v>
      </c>
      <c r="B8" s="9">
        <v>85000000</v>
      </c>
      <c r="C8" s="10">
        <v>127000000</v>
      </c>
      <c r="D8" s="11">
        <v>1.4941176470588236</v>
      </c>
      <c r="E8" s="12">
        <v>77</v>
      </c>
      <c r="F8" s="55">
        <v>82</v>
      </c>
      <c r="G8" s="51">
        <v>111267229.88</v>
      </c>
      <c r="H8" s="47">
        <v>137966051.66</v>
      </c>
      <c r="I8" s="60">
        <v>1.2399522465812893</v>
      </c>
      <c r="J8" s="51">
        <v>459.02</v>
      </c>
      <c r="K8" s="47">
        <v>658.55</v>
      </c>
      <c r="L8" s="57">
        <v>1.4346750576195921</v>
      </c>
      <c r="M8" s="1">
        <f t="shared" si="0"/>
        <v>3179.0637108571427</v>
      </c>
      <c r="N8" s="1">
        <f t="shared" si="1"/>
        <v>4450.5177954838709</v>
      </c>
      <c r="O8" s="41">
        <f t="shared" si="2"/>
        <v>1.3999460848439296</v>
      </c>
    </row>
    <row r="9" spans="1:15" x14ac:dyDescent="0.25">
      <c r="A9" s="6" t="s">
        <v>13</v>
      </c>
      <c r="B9" s="9">
        <v>34000000</v>
      </c>
      <c r="C9" s="10">
        <v>39000000</v>
      </c>
      <c r="D9" s="11">
        <v>1.1470588235294117</v>
      </c>
      <c r="E9" s="12">
        <v>85</v>
      </c>
      <c r="F9" s="55">
        <v>90</v>
      </c>
      <c r="G9" s="51">
        <v>44506891.950000003</v>
      </c>
      <c r="H9" s="47">
        <v>42367527.68</v>
      </c>
      <c r="I9" s="60">
        <v>0.95193184284784016</v>
      </c>
      <c r="J9" s="51">
        <v>183.61</v>
      </c>
      <c r="K9" s="47">
        <v>202.23</v>
      </c>
      <c r="L9" s="57">
        <v>1.1014237647079543</v>
      </c>
      <c r="M9" s="1">
        <f t="shared" si="0"/>
        <v>1271.6254842857143</v>
      </c>
      <c r="N9" s="1">
        <f t="shared" si="1"/>
        <v>1366.6944412903226</v>
      </c>
      <c r="O9" s="41">
        <f t="shared" si="2"/>
        <v>1.0747617582216116</v>
      </c>
    </row>
    <row r="10" spans="1:15" x14ac:dyDescent="0.25">
      <c r="A10" s="6" t="s">
        <v>14</v>
      </c>
      <c r="B10" s="9">
        <v>123000000</v>
      </c>
      <c r="C10" s="10">
        <v>139000000</v>
      </c>
      <c r="D10" s="11">
        <v>1.1300813008130082</v>
      </c>
      <c r="E10" s="12">
        <v>85</v>
      </c>
      <c r="F10" s="55">
        <v>91</v>
      </c>
      <c r="G10" s="51">
        <v>161010226.77000001</v>
      </c>
      <c r="H10" s="47">
        <v>151002214.02000001</v>
      </c>
      <c r="I10" s="60">
        <v>0.93784237842378415</v>
      </c>
      <c r="J10" s="51">
        <v>664.23</v>
      </c>
      <c r="K10" s="47">
        <v>720.77</v>
      </c>
      <c r="L10" s="57">
        <v>1.0851216827204071</v>
      </c>
      <c r="M10" s="1">
        <f t="shared" si="0"/>
        <v>4600.2921934285714</v>
      </c>
      <c r="N10" s="1">
        <f t="shared" si="1"/>
        <v>4871.0391619354841</v>
      </c>
      <c r="O10" s="41">
        <f t="shared" si="2"/>
        <v>1.0588542981886389</v>
      </c>
    </row>
    <row r="11" spans="1:15" x14ac:dyDescent="0.25">
      <c r="A11" s="6" t="s">
        <v>15</v>
      </c>
      <c r="B11" s="9">
        <v>41000000</v>
      </c>
      <c r="C11" s="10">
        <v>46000000</v>
      </c>
      <c r="D11" s="11">
        <v>1.1219512195121952</v>
      </c>
      <c r="E11" s="12">
        <v>77</v>
      </c>
      <c r="F11" s="55">
        <v>84</v>
      </c>
      <c r="G11" s="51">
        <v>53670075.590000004</v>
      </c>
      <c r="H11" s="47">
        <v>49971955.719999999</v>
      </c>
      <c r="I11" s="60">
        <v>0.93109531095310949</v>
      </c>
      <c r="J11" s="51">
        <v>221.41</v>
      </c>
      <c r="K11" s="47">
        <v>238.53</v>
      </c>
      <c r="L11" s="57">
        <v>1.077315051909469</v>
      </c>
      <c r="M11" s="1">
        <f t="shared" si="0"/>
        <v>1533.4307311428572</v>
      </c>
      <c r="N11" s="1">
        <f t="shared" si="1"/>
        <v>1611.9985716129031</v>
      </c>
      <c r="O11" s="41">
        <f t="shared" si="2"/>
        <v>1.0512366413913523</v>
      </c>
    </row>
    <row r="12" spans="1:15" x14ac:dyDescent="0.25">
      <c r="A12" s="6" t="s">
        <v>16</v>
      </c>
      <c r="B12" s="9">
        <v>149000000</v>
      </c>
      <c r="C12" s="10">
        <v>155000000</v>
      </c>
      <c r="D12" s="11">
        <v>1.0402684563758389</v>
      </c>
      <c r="E12" s="12">
        <v>73</v>
      </c>
      <c r="F12" s="55">
        <v>87</v>
      </c>
      <c r="G12" s="51">
        <v>195044908.84999999</v>
      </c>
      <c r="H12" s="47">
        <v>168383763.84</v>
      </c>
      <c r="I12" s="60">
        <v>0.86330765992223679</v>
      </c>
      <c r="J12" s="51">
        <v>804.64</v>
      </c>
      <c r="K12" s="47">
        <v>803.74</v>
      </c>
      <c r="L12" s="57">
        <v>0.99888198933245897</v>
      </c>
      <c r="M12" s="1">
        <f t="shared" si="0"/>
        <v>5572.711681428571</v>
      </c>
      <c r="N12" s="1">
        <f t="shared" si="1"/>
        <v>5431.7343174193547</v>
      </c>
      <c r="O12" s="41">
        <f t="shared" si="2"/>
        <v>0.97470219669195657</v>
      </c>
    </row>
    <row r="13" spans="1:15" x14ac:dyDescent="0.25">
      <c r="A13" s="6" t="s">
        <v>17</v>
      </c>
      <c r="B13" s="9">
        <v>26000000</v>
      </c>
      <c r="C13" s="10">
        <v>40000000</v>
      </c>
      <c r="D13" s="11">
        <v>1.5384615384615385</v>
      </c>
      <c r="E13" s="12">
        <v>79</v>
      </c>
      <c r="F13" s="55">
        <v>82</v>
      </c>
      <c r="G13" s="51">
        <v>34034682.079999998</v>
      </c>
      <c r="H13" s="47">
        <v>43453874.539999999</v>
      </c>
      <c r="I13" s="60">
        <v>1.2767527675276753</v>
      </c>
      <c r="J13" s="51">
        <v>140.41</v>
      </c>
      <c r="K13" s="47">
        <v>207.42</v>
      </c>
      <c r="L13" s="57">
        <v>1.4772547534544556</v>
      </c>
      <c r="M13" s="1">
        <f t="shared" si="0"/>
        <v>972.419488</v>
      </c>
      <c r="N13" s="1">
        <f t="shared" si="1"/>
        <v>1401.7378883870967</v>
      </c>
      <c r="O13" s="41">
        <f t="shared" si="2"/>
        <v>1.4414950601926817</v>
      </c>
    </row>
    <row r="14" spans="1:15" x14ac:dyDescent="0.25">
      <c r="A14" s="6" t="s">
        <v>18</v>
      </c>
      <c r="B14" s="9">
        <v>25000000</v>
      </c>
      <c r="C14" s="10">
        <v>31000000</v>
      </c>
      <c r="D14" s="11">
        <v>1.24</v>
      </c>
      <c r="E14" s="12">
        <v>69</v>
      </c>
      <c r="F14" s="55">
        <v>71</v>
      </c>
      <c r="G14" s="51">
        <v>32725655.850000001</v>
      </c>
      <c r="H14" s="47">
        <v>33676752.770000003</v>
      </c>
      <c r="I14" s="60">
        <v>1.0290627306273061</v>
      </c>
      <c r="J14" s="51">
        <v>135.01</v>
      </c>
      <c r="K14" s="47">
        <v>160.75</v>
      </c>
      <c r="L14" s="57">
        <v>1.1906673312842913</v>
      </c>
      <c r="M14" s="1">
        <f t="shared" si="0"/>
        <v>935.01873857142857</v>
      </c>
      <c r="N14" s="1">
        <f t="shared" si="1"/>
        <v>1086.3468635483871</v>
      </c>
      <c r="O14" s="41">
        <f t="shared" si="2"/>
        <v>1.1618450184305029</v>
      </c>
    </row>
    <row r="15" spans="1:15" x14ac:dyDescent="0.25">
      <c r="A15" s="6" t="s">
        <v>19</v>
      </c>
      <c r="B15" s="9">
        <v>14000000</v>
      </c>
      <c r="C15" s="10">
        <v>20000000</v>
      </c>
      <c r="D15" s="11">
        <v>1.4285714285714286</v>
      </c>
      <c r="E15" s="12">
        <v>88</v>
      </c>
      <c r="F15" s="55">
        <v>91</v>
      </c>
      <c r="G15" s="51">
        <v>18326367.27</v>
      </c>
      <c r="H15" s="47">
        <v>21726937.27</v>
      </c>
      <c r="I15" s="60">
        <v>1.1855561412756983</v>
      </c>
      <c r="J15" s="51">
        <v>75.599999999999994</v>
      </c>
      <c r="K15" s="47">
        <v>103.71</v>
      </c>
      <c r="L15" s="57">
        <v>1.3717365567791373</v>
      </c>
      <c r="M15" s="1">
        <f t="shared" si="0"/>
        <v>523.61049342857143</v>
      </c>
      <c r="N15" s="1">
        <f t="shared" si="1"/>
        <v>700.86894419354837</v>
      </c>
      <c r="O15" s="41">
        <f t="shared" si="2"/>
        <v>1.3385311276026934</v>
      </c>
    </row>
    <row r="16" spans="1:15" x14ac:dyDescent="0.25">
      <c r="A16" s="6" t="s">
        <v>20</v>
      </c>
      <c r="B16" s="9">
        <v>34000000</v>
      </c>
      <c r="C16" s="10">
        <v>36000000</v>
      </c>
      <c r="D16" s="11">
        <v>1.0588235294117647</v>
      </c>
      <c r="E16" s="12">
        <v>70</v>
      </c>
      <c r="F16" s="55">
        <v>74</v>
      </c>
      <c r="G16" s="51">
        <v>44506891.950000003</v>
      </c>
      <c r="H16" s="47">
        <v>39108487.079999998</v>
      </c>
      <c r="I16" s="60">
        <v>0.87870631647492936</v>
      </c>
      <c r="J16" s="51">
        <v>183.61</v>
      </c>
      <c r="K16" s="47">
        <v>186.68</v>
      </c>
      <c r="L16" s="57">
        <v>1.0166988597304196</v>
      </c>
      <c r="M16" s="1">
        <f t="shared" si="0"/>
        <v>1271.6254842857143</v>
      </c>
      <c r="N16" s="1">
        <f t="shared" si="1"/>
        <v>1261.5640993548386</v>
      </c>
      <c r="O16" s="41">
        <f t="shared" si="2"/>
        <v>0.99208777658578684</v>
      </c>
    </row>
    <row r="17" spans="1:15" x14ac:dyDescent="0.25">
      <c r="A17" s="6" t="s">
        <v>21</v>
      </c>
      <c r="B17" s="9">
        <v>27000000</v>
      </c>
      <c r="C17" s="10">
        <v>31000000</v>
      </c>
      <c r="D17" s="11">
        <v>1.1481481481481481</v>
      </c>
      <c r="E17" s="12">
        <v>81</v>
      </c>
      <c r="F17" s="55">
        <v>86</v>
      </c>
      <c r="G17" s="51">
        <v>35343708.310000002</v>
      </c>
      <c r="H17" s="47">
        <v>33676752.770000003</v>
      </c>
      <c r="I17" s="60">
        <v>0.95283586169195023</v>
      </c>
      <c r="J17" s="51">
        <v>145.81</v>
      </c>
      <c r="K17" s="47">
        <v>160.75</v>
      </c>
      <c r="L17" s="57">
        <v>1.1024697511891586</v>
      </c>
      <c r="M17" s="1">
        <f t="shared" si="0"/>
        <v>1009.8202374285715</v>
      </c>
      <c r="N17" s="1">
        <f t="shared" si="1"/>
        <v>1086.3468635483871</v>
      </c>
      <c r="O17" s="41">
        <f t="shared" si="2"/>
        <v>1.0757824247161898</v>
      </c>
    </row>
    <row r="18" spans="1:15" x14ac:dyDescent="0.25">
      <c r="A18" s="6" t="s">
        <v>22</v>
      </c>
      <c r="B18" s="9">
        <v>34000000</v>
      </c>
      <c r="C18" s="10">
        <v>37000000</v>
      </c>
      <c r="D18" s="11">
        <v>1.088235294117647</v>
      </c>
      <c r="E18" s="12">
        <v>78</v>
      </c>
      <c r="F18" s="55">
        <v>87</v>
      </c>
      <c r="G18" s="51">
        <v>44506891.950000003</v>
      </c>
      <c r="H18" s="47">
        <v>40194833.950000003</v>
      </c>
      <c r="I18" s="60">
        <v>0.9031148252658997</v>
      </c>
      <c r="J18" s="51">
        <v>183.61</v>
      </c>
      <c r="K18" s="47">
        <v>191.86</v>
      </c>
      <c r="L18" s="57">
        <v>1.0449404947229313</v>
      </c>
      <c r="M18" s="1">
        <f t="shared" si="0"/>
        <v>1271.6254842857143</v>
      </c>
      <c r="N18" s="1">
        <f t="shared" si="1"/>
        <v>1296.6075467741937</v>
      </c>
      <c r="O18" s="41">
        <f t="shared" si="2"/>
        <v>1.0196457705489539</v>
      </c>
    </row>
    <row r="19" spans="1:15" x14ac:dyDescent="0.25">
      <c r="A19" s="6" t="s">
        <v>23</v>
      </c>
      <c r="B19" s="9">
        <v>69000000</v>
      </c>
      <c r="C19" s="10">
        <v>88000000</v>
      </c>
      <c r="D19" s="11">
        <v>1.2753623188405796</v>
      </c>
      <c r="E19" s="12">
        <v>60</v>
      </c>
      <c r="F19" s="55">
        <v>56</v>
      </c>
      <c r="G19" s="51">
        <v>90322810.140000001</v>
      </c>
      <c r="H19" s="47">
        <v>95598523.989999995</v>
      </c>
      <c r="I19" s="60">
        <v>1.0584095406171452</v>
      </c>
      <c r="J19" s="51">
        <v>372.62</v>
      </c>
      <c r="K19" s="47">
        <v>456.32</v>
      </c>
      <c r="L19" s="57">
        <v>1.2246227811245631</v>
      </c>
      <c r="M19" s="1">
        <f t="shared" si="0"/>
        <v>2580.6517182857142</v>
      </c>
      <c r="N19" s="1">
        <f t="shared" si="1"/>
        <v>3083.8233545161288</v>
      </c>
      <c r="O19" s="41">
        <f t="shared" si="2"/>
        <v>1.1949785136309148</v>
      </c>
    </row>
    <row r="20" spans="1:15" x14ac:dyDescent="0.25">
      <c r="A20" s="6" t="s">
        <v>24</v>
      </c>
      <c r="B20" s="9">
        <v>38000000</v>
      </c>
      <c r="C20" s="10">
        <v>46000000</v>
      </c>
      <c r="D20" s="11">
        <v>1.2105263157894737</v>
      </c>
      <c r="E20" s="12">
        <v>86</v>
      </c>
      <c r="F20" s="55">
        <v>83</v>
      </c>
      <c r="G20" s="51">
        <v>49742996.890000001</v>
      </c>
      <c r="H20" s="47">
        <v>49971955.719999999</v>
      </c>
      <c r="I20" s="60">
        <v>1.0046028355020393</v>
      </c>
      <c r="J20" s="51">
        <v>205.21</v>
      </c>
      <c r="K20" s="47">
        <v>238.53</v>
      </c>
      <c r="L20" s="57">
        <v>1.1623662402181112</v>
      </c>
      <c r="M20" s="1">
        <f t="shared" si="0"/>
        <v>1421.2284825714287</v>
      </c>
      <c r="N20" s="1">
        <f t="shared" si="1"/>
        <v>1611.9985716129031</v>
      </c>
      <c r="O20" s="41">
        <f t="shared" si="2"/>
        <v>1.1342290077780555</v>
      </c>
    </row>
    <row r="21" spans="1:15" x14ac:dyDescent="0.25">
      <c r="A21" s="13" t="s">
        <v>25</v>
      </c>
      <c r="B21" s="14">
        <v>71000000</v>
      </c>
      <c r="C21" s="15">
        <v>99000000</v>
      </c>
      <c r="D21" s="16">
        <v>1.3943661971830985</v>
      </c>
      <c r="E21" s="17">
        <v>82</v>
      </c>
      <c r="F21" s="56">
        <v>85</v>
      </c>
      <c r="G21" s="52">
        <v>92940862.609999999</v>
      </c>
      <c r="H21" s="48">
        <v>107548339.48</v>
      </c>
      <c r="I21" s="61">
        <v>1.1571695857803648</v>
      </c>
      <c r="J21" s="63">
        <v>383.42</v>
      </c>
      <c r="K21" s="64">
        <v>513.36</v>
      </c>
      <c r="L21" s="58">
        <v>1.3388921603492143</v>
      </c>
      <c r="M21" s="27">
        <f t="shared" si="0"/>
        <v>2655.4532174285714</v>
      </c>
      <c r="N21" s="27">
        <f t="shared" si="1"/>
        <v>3469.3012735483871</v>
      </c>
      <c r="O21" s="42">
        <f t="shared" si="2"/>
        <v>1.3064817902941299</v>
      </c>
    </row>
    <row r="22" spans="1:15" x14ac:dyDescent="0.25">
      <c r="A22" s="18" t="s">
        <v>26</v>
      </c>
      <c r="B22" s="19">
        <v>839000000</v>
      </c>
      <c r="C22" s="20">
        <v>1025000000</v>
      </c>
      <c r="D22" s="21">
        <v>1.2216924910607867</v>
      </c>
      <c r="E22" s="22">
        <v>77</v>
      </c>
      <c r="F22" s="26">
        <v>82</v>
      </c>
      <c r="G22" s="53">
        <v>1098273010.23</v>
      </c>
      <c r="H22" s="54">
        <v>1113505535.0599999</v>
      </c>
      <c r="I22" s="62">
        <v>1.0138695248692653</v>
      </c>
      <c r="J22" s="53">
        <v>4530.83</v>
      </c>
      <c r="K22" s="54">
        <v>5315.06</v>
      </c>
      <c r="L22" s="59">
        <v>1.1730881757914555</v>
      </c>
      <c r="M22" s="31">
        <f t="shared" si="0"/>
        <v>31379.228863714285</v>
      </c>
      <c r="N22" s="31">
        <f t="shared" si="1"/>
        <v>35919.533389032258</v>
      </c>
      <c r="O22" s="44">
        <f t="shared" si="2"/>
        <v>1.1446913990473553</v>
      </c>
    </row>
    <row r="23" spans="1:15" x14ac:dyDescent="0.25">
      <c r="G23" s="1"/>
      <c r="H23" s="1"/>
      <c r="I23" s="2"/>
    </row>
    <row r="24" spans="1:15" x14ac:dyDescent="0.25">
      <c r="A24" s="3" t="s">
        <v>27</v>
      </c>
      <c r="B24" s="3"/>
      <c r="C24" s="3"/>
      <c r="D24" s="3"/>
      <c r="E24" s="3"/>
      <c r="F24" s="3"/>
      <c r="G24" s="23"/>
      <c r="H24" s="23"/>
      <c r="I24" s="24"/>
    </row>
    <row r="25" spans="1:15" x14ac:dyDescent="0.25">
      <c r="A25" s="29"/>
      <c r="B25" s="73" t="s">
        <v>28</v>
      </c>
      <c r="C25" s="74"/>
      <c r="D25" s="75"/>
      <c r="E25" s="25"/>
      <c r="F25" s="25"/>
      <c r="G25" s="76" t="s">
        <v>29</v>
      </c>
      <c r="H25" s="77"/>
      <c r="I25" s="78"/>
    </row>
    <row r="26" spans="1:15" x14ac:dyDescent="0.25">
      <c r="A26" s="30"/>
      <c r="B26" s="22">
        <v>2012</v>
      </c>
      <c r="C26" s="26">
        <v>2022</v>
      </c>
      <c r="D26" s="21" t="s">
        <v>9</v>
      </c>
      <c r="E26" s="25"/>
      <c r="F26" s="25"/>
      <c r="G26" s="66">
        <v>2012</v>
      </c>
      <c r="H26" s="26">
        <v>2022</v>
      </c>
      <c r="I26" s="67" t="s">
        <v>9</v>
      </c>
    </row>
    <row r="27" spans="1:15" x14ac:dyDescent="0.25">
      <c r="A27" s="6" t="s">
        <v>30</v>
      </c>
      <c r="B27" s="35">
        <v>185000000</v>
      </c>
      <c r="C27" s="36">
        <v>299000000</v>
      </c>
      <c r="D27" s="37">
        <v>1.6162162162162161</v>
      </c>
      <c r="G27" s="51">
        <v>242169853.27000001</v>
      </c>
      <c r="H27" s="47">
        <v>324817712.18000001</v>
      </c>
      <c r="I27" s="68">
        <v>1.3412805425351548</v>
      </c>
    </row>
    <row r="28" spans="1:15" x14ac:dyDescent="0.25">
      <c r="A28" s="6" t="s">
        <v>31</v>
      </c>
      <c r="B28" s="35">
        <v>82000000</v>
      </c>
      <c r="C28" s="36">
        <v>142000000</v>
      </c>
      <c r="D28" s="37">
        <v>1.7317073170731707</v>
      </c>
      <c r="G28" s="51">
        <v>107340151.18000001</v>
      </c>
      <c r="H28" s="47">
        <v>154261254.61000001</v>
      </c>
      <c r="I28" s="68">
        <v>1.4371253712537126</v>
      </c>
    </row>
    <row r="29" spans="1:15" x14ac:dyDescent="0.25">
      <c r="A29" s="13" t="s">
        <v>32</v>
      </c>
      <c r="B29" s="38">
        <v>71000000</v>
      </c>
      <c r="C29" s="39">
        <v>94000000</v>
      </c>
      <c r="D29" s="40">
        <v>1.323943661971831</v>
      </c>
      <c r="G29" s="52">
        <v>92940862.609999999</v>
      </c>
      <c r="H29" s="48">
        <v>102116605.17</v>
      </c>
      <c r="I29" s="69">
        <v>1.098726677407619</v>
      </c>
    </row>
    <row r="30" spans="1:15" x14ac:dyDescent="0.25">
      <c r="A30" s="18" t="s">
        <v>26</v>
      </c>
      <c r="B30" s="33">
        <v>338000000</v>
      </c>
      <c r="C30" s="34">
        <v>535000000</v>
      </c>
      <c r="D30" s="32">
        <v>1.5828402366863905</v>
      </c>
      <c r="E30" s="28"/>
      <c r="F30" s="28"/>
      <c r="G30" s="53">
        <v>442450867.05000001</v>
      </c>
      <c r="H30" s="54">
        <v>581195571.96000004</v>
      </c>
      <c r="I30" s="70">
        <v>1.3135821742832812</v>
      </c>
    </row>
    <row r="31" spans="1:15" ht="45" customHeight="1" x14ac:dyDescent="0.25">
      <c r="A31" s="71" t="s">
        <v>33</v>
      </c>
      <c r="B31" s="71"/>
      <c r="C31" s="71"/>
      <c r="D31" s="71"/>
      <c r="E31" s="71"/>
      <c r="F31" s="71"/>
      <c r="G31" s="71"/>
      <c r="H31" s="71"/>
      <c r="I31" s="71"/>
    </row>
  </sheetData>
  <sheetProtection sheet="1" objects="1" scenarios="1"/>
  <sortState xmlns:xlrd2="http://schemas.microsoft.com/office/spreadsheetml/2017/richdata2" ref="A6:L21">
    <sortCondition ref="A6:A21"/>
  </sortState>
  <mergeCells count="10">
    <mergeCell ref="A31:I31"/>
    <mergeCell ref="A1:O1"/>
    <mergeCell ref="A2:O2"/>
    <mergeCell ref="B25:D25"/>
    <mergeCell ref="G25:I25"/>
    <mergeCell ref="B4:D4"/>
    <mergeCell ref="G4:I4"/>
    <mergeCell ref="E4:F4"/>
    <mergeCell ref="J4:L4"/>
    <mergeCell ref="M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 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Stowe, C. Jill</dc:creator>
  <cp:keywords/>
  <dc:description/>
  <cp:lastModifiedBy>Wiemers, Holly </cp:lastModifiedBy>
  <cp:revision/>
  <dcterms:created xsi:type="dcterms:W3CDTF">2023-05-30T17:24:05Z</dcterms:created>
  <dcterms:modified xsi:type="dcterms:W3CDTF">2023-06-28T18:33:00Z</dcterms:modified>
  <cp:category/>
  <cp:contentStatus/>
</cp:coreProperties>
</file>